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ert\Desktop\"/>
    </mc:Choice>
  </mc:AlternateContent>
  <xr:revisionPtr revIDLastSave="0" documentId="13_ncr:1_{2E3CA015-2DDB-4D1E-80DC-286286255DD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hurchill Twp" sheetId="3" r:id="rId1"/>
    <sheet name="Cumming Twp" sheetId="2" r:id="rId2"/>
    <sheet name="Edwards Twp" sheetId="4" r:id="rId3"/>
    <sheet name="Foster Twp" sheetId="5" r:id="rId4"/>
    <sheet name="Goodar Twp" sheetId="6" r:id="rId5"/>
    <sheet name="Hill Twp" sheetId="7" r:id="rId6"/>
    <sheet name="Horton Twp" sheetId="8" r:id="rId7"/>
    <sheet name="Klacking Twp" sheetId="9" r:id="rId8"/>
    <sheet name="Logan Twp" sheetId="11" r:id="rId9"/>
    <sheet name="Mills Twp" sheetId="12" r:id="rId10"/>
    <sheet name="Ogemaw Twp" sheetId="13" r:id="rId11"/>
    <sheet name="Richland Twp" sheetId="14" r:id="rId12"/>
    <sheet name="Rose Twp" sheetId="10" r:id="rId13"/>
    <sheet name="WB twp" sheetId="15" r:id="rId14"/>
    <sheet name="West Branch Twp" sheetId="1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5" l="1"/>
  <c r="L21" i="15" s="1"/>
  <c r="L28" i="15" s="1"/>
  <c r="A21" i="15"/>
  <c r="E21" i="15" s="1"/>
  <c r="C28" i="15" s="1"/>
  <c r="H11" i="15"/>
  <c r="L11" i="15" s="1"/>
  <c r="L29" i="15" s="1"/>
  <c r="E11" i="15"/>
  <c r="C29" i="15" s="1"/>
  <c r="C30" i="15" l="1"/>
  <c r="H27" i="15" s="1"/>
  <c r="L30" i="15"/>
  <c r="H28" i="15" s="1"/>
  <c r="H21" i="10"/>
  <c r="L21" i="10" s="1"/>
  <c r="L28" i="10" s="1"/>
  <c r="L30" i="10" s="1"/>
  <c r="H28" i="10" s="1"/>
  <c r="A21" i="10"/>
  <c r="E21" i="10" s="1"/>
  <c r="C28" i="10" s="1"/>
  <c r="H11" i="10"/>
  <c r="L11" i="10" s="1"/>
  <c r="L29" i="10" s="1"/>
  <c r="E11" i="10"/>
  <c r="C29" i="10" s="1"/>
  <c r="H21" i="14"/>
  <c r="L21" i="14" s="1"/>
  <c r="L28" i="14" s="1"/>
  <c r="A21" i="14"/>
  <c r="E21" i="14" s="1"/>
  <c r="C28" i="14" s="1"/>
  <c r="H11" i="14"/>
  <c r="L11" i="14" s="1"/>
  <c r="L29" i="14" s="1"/>
  <c r="E11" i="14"/>
  <c r="C29" i="14" s="1"/>
  <c r="H21" i="13"/>
  <c r="L21" i="13" s="1"/>
  <c r="L28" i="13" s="1"/>
  <c r="A21" i="13"/>
  <c r="E21" i="13" s="1"/>
  <c r="C28" i="13" s="1"/>
  <c r="H11" i="13"/>
  <c r="L11" i="13" s="1"/>
  <c r="L29" i="13" s="1"/>
  <c r="E11" i="13"/>
  <c r="C29" i="13" s="1"/>
  <c r="H21" i="12"/>
  <c r="L21" i="12" s="1"/>
  <c r="L28" i="12" s="1"/>
  <c r="A21" i="12"/>
  <c r="E21" i="12" s="1"/>
  <c r="C28" i="12" s="1"/>
  <c r="H11" i="12"/>
  <c r="L11" i="12" s="1"/>
  <c r="L29" i="12" s="1"/>
  <c r="E11" i="12"/>
  <c r="C29" i="12" s="1"/>
  <c r="H21" i="11"/>
  <c r="L21" i="11" s="1"/>
  <c r="L28" i="11" s="1"/>
  <c r="A21" i="11"/>
  <c r="E21" i="11" s="1"/>
  <c r="C28" i="11" s="1"/>
  <c r="C30" i="11" s="1"/>
  <c r="H27" i="11" s="1"/>
  <c r="H11" i="11"/>
  <c r="L11" i="11" s="1"/>
  <c r="L29" i="11" s="1"/>
  <c r="E11" i="11"/>
  <c r="C29" i="11" s="1"/>
  <c r="H21" i="9"/>
  <c r="L21" i="9" s="1"/>
  <c r="L28" i="9" s="1"/>
  <c r="A21" i="9"/>
  <c r="E21" i="9" s="1"/>
  <c r="C28" i="9" s="1"/>
  <c r="H11" i="9"/>
  <c r="L11" i="9" s="1"/>
  <c r="L29" i="9" s="1"/>
  <c r="E11" i="9"/>
  <c r="C29" i="9" s="1"/>
  <c r="H21" i="8"/>
  <c r="L21" i="8" s="1"/>
  <c r="L28" i="8" s="1"/>
  <c r="A21" i="8"/>
  <c r="E21" i="8" s="1"/>
  <c r="C28" i="8" s="1"/>
  <c r="H11" i="8"/>
  <c r="L11" i="8" s="1"/>
  <c r="L29" i="8" s="1"/>
  <c r="E11" i="8"/>
  <c r="C29" i="8" s="1"/>
  <c r="H21" i="7"/>
  <c r="L21" i="7" s="1"/>
  <c r="L28" i="7" s="1"/>
  <c r="A21" i="7"/>
  <c r="E21" i="7" s="1"/>
  <c r="C28" i="7" s="1"/>
  <c r="H11" i="7"/>
  <c r="L11" i="7" s="1"/>
  <c r="L29" i="7" s="1"/>
  <c r="E11" i="7"/>
  <c r="C29" i="7" s="1"/>
  <c r="H21" i="6"/>
  <c r="L21" i="6" s="1"/>
  <c r="L28" i="6" s="1"/>
  <c r="A21" i="6"/>
  <c r="E21" i="6" s="1"/>
  <c r="C28" i="6" s="1"/>
  <c r="H11" i="6"/>
  <c r="L11" i="6" s="1"/>
  <c r="L29" i="6" s="1"/>
  <c r="E11" i="6"/>
  <c r="C29" i="6" s="1"/>
  <c r="H21" i="5"/>
  <c r="L21" i="5" s="1"/>
  <c r="L28" i="5" s="1"/>
  <c r="A21" i="5"/>
  <c r="E21" i="5" s="1"/>
  <c r="C28" i="5" s="1"/>
  <c r="H11" i="5"/>
  <c r="L11" i="5" s="1"/>
  <c r="L29" i="5" s="1"/>
  <c r="E11" i="5"/>
  <c r="C29" i="5" s="1"/>
  <c r="H21" i="4"/>
  <c r="L21" i="4" s="1"/>
  <c r="L28" i="4" s="1"/>
  <c r="A21" i="4"/>
  <c r="E21" i="4" s="1"/>
  <c r="C28" i="4" s="1"/>
  <c r="H11" i="4"/>
  <c r="L11" i="4" s="1"/>
  <c r="L29" i="4" s="1"/>
  <c r="E11" i="4"/>
  <c r="C29" i="4" s="1"/>
  <c r="H21" i="2"/>
  <c r="L21" i="2" s="1"/>
  <c r="L28" i="2" s="1"/>
  <c r="A21" i="2"/>
  <c r="E21" i="2" s="1"/>
  <c r="C28" i="2" s="1"/>
  <c r="H11" i="2"/>
  <c r="L11" i="2" s="1"/>
  <c r="L29" i="2" s="1"/>
  <c r="E11" i="2"/>
  <c r="C29" i="2" s="1"/>
  <c r="H21" i="3"/>
  <c r="L21" i="3" s="1"/>
  <c r="L28" i="3" s="1"/>
  <c r="A21" i="3"/>
  <c r="E21" i="3" s="1"/>
  <c r="C28" i="3" s="1"/>
  <c r="H11" i="3"/>
  <c r="L11" i="3" s="1"/>
  <c r="L29" i="3" s="1"/>
  <c r="E11" i="3"/>
  <c r="C29" i="3" s="1"/>
  <c r="A21" i="1"/>
  <c r="E21" i="1" s="1"/>
  <c r="C28" i="1" s="1"/>
  <c r="C30" i="1" s="1"/>
  <c r="H27" i="1" s="1"/>
  <c r="H21" i="1"/>
  <c r="L21" i="1" s="1"/>
  <c r="L28" i="1" s="1"/>
  <c r="H10" i="1"/>
  <c r="L10" i="1" s="1"/>
  <c r="L29" i="1" s="1"/>
  <c r="E10" i="1"/>
  <c r="C29" i="1" s="1"/>
  <c r="L30" i="6" l="1"/>
  <c r="H28" i="6" s="1"/>
  <c r="H30" i="15"/>
  <c r="L30" i="1"/>
  <c r="H28" i="1" s="1"/>
  <c r="C30" i="10"/>
  <c r="H27" i="10" s="1"/>
  <c r="H30" i="10" s="1"/>
  <c r="C30" i="9"/>
  <c r="H27" i="9" s="1"/>
  <c r="C30" i="12"/>
  <c r="H27" i="12" s="1"/>
  <c r="H30" i="12" s="1"/>
  <c r="C30" i="4"/>
  <c r="H27" i="4" s="1"/>
  <c r="C30" i="3"/>
  <c r="H27" i="3" s="1"/>
  <c r="L30" i="14"/>
  <c r="H28" i="14" s="1"/>
  <c r="C30" i="14"/>
  <c r="H27" i="14" s="1"/>
  <c r="C30" i="13"/>
  <c r="H27" i="13" s="1"/>
  <c r="L30" i="13"/>
  <c r="H28" i="13" s="1"/>
  <c r="L30" i="12"/>
  <c r="H28" i="12" s="1"/>
  <c r="L30" i="11"/>
  <c r="H28" i="11" s="1"/>
  <c r="H31" i="11" s="1"/>
  <c r="L30" i="9"/>
  <c r="H28" i="9" s="1"/>
  <c r="C30" i="8"/>
  <c r="H27" i="8" s="1"/>
  <c r="H30" i="8" s="1"/>
  <c r="L30" i="8"/>
  <c r="H28" i="8" s="1"/>
  <c r="L30" i="7"/>
  <c r="H28" i="7" s="1"/>
  <c r="C30" i="7"/>
  <c r="H27" i="7" s="1"/>
  <c r="C30" i="6"/>
  <c r="H27" i="6" s="1"/>
  <c r="H30" i="6" s="1"/>
  <c r="L30" i="4"/>
  <c r="H28" i="4" s="1"/>
  <c r="C30" i="5"/>
  <c r="H27" i="5" s="1"/>
  <c r="H30" i="5" s="1"/>
  <c r="L30" i="5"/>
  <c r="H28" i="5" s="1"/>
  <c r="L30" i="2"/>
  <c r="H28" i="2" s="1"/>
  <c r="L30" i="3"/>
  <c r="H28" i="3" s="1"/>
  <c r="C30" i="2"/>
  <c r="H27" i="2" s="1"/>
  <c r="H29" i="1"/>
  <c r="H30" i="14" l="1"/>
  <c r="H30" i="13"/>
  <c r="H30" i="9"/>
  <c r="H30" i="4"/>
  <c r="H31" i="7"/>
  <c r="H30" i="2"/>
  <c r="H30" i="3"/>
</calcChain>
</file>

<file path=xl/sharedStrings.xml><?xml version="1.0" encoding="utf-8"?>
<sst xmlns="http://schemas.openxmlformats.org/spreadsheetml/2006/main" count="960" uniqueCount="47">
  <si>
    <t>X</t>
  </si>
  <si>
    <t xml:space="preserve"> </t>
  </si>
  <si>
    <t>Taxable Value</t>
  </si>
  <si>
    <t xml:space="preserve">X </t>
  </si>
  <si>
    <t>New County</t>
  </si>
  <si>
    <t>Operating Tax</t>
  </si>
  <si>
    <t>Current County</t>
  </si>
  <si>
    <t>CURRENT MILLAGE</t>
  </si>
  <si>
    <t>NEW MILLAGE</t>
  </si>
  <si>
    <t>Current Millage</t>
  </si>
  <si>
    <t>Millage on Ballot</t>
  </si>
  <si>
    <t>Current millage</t>
  </si>
  <si>
    <t>Minus Current Tax</t>
  </si>
  <si>
    <t xml:space="preserve"> Taxable Value</t>
  </si>
  <si>
    <t xml:space="preserve"> New County</t>
  </si>
  <si>
    <t xml:space="preserve">         COUNTY TAX</t>
  </si>
  <si>
    <t xml:space="preserve">COUNTY TAX </t>
  </si>
  <si>
    <t>TOWNSHIP TAX</t>
  </si>
  <si>
    <t>2024 Tax Increase</t>
  </si>
  <si>
    <t>New Twnship Tax</t>
  </si>
  <si>
    <t xml:space="preserve"> 2024 Tax Increase</t>
  </si>
  <si>
    <t xml:space="preserve">  </t>
  </si>
  <si>
    <t>New County Tax</t>
  </si>
  <si>
    <t>COUNTY Increase</t>
  </si>
  <si>
    <t>Total Tax  Increase</t>
  </si>
  <si>
    <t>Township Increase</t>
  </si>
  <si>
    <r>
      <t xml:space="preserve">              </t>
    </r>
    <r>
      <rPr>
        <b/>
        <sz val="14"/>
        <color rgb="FFFF0000"/>
        <rFont val="Calibri"/>
        <family val="2"/>
        <scheme val="minor"/>
      </rPr>
      <t>WEST BRANCH TOWNSHIP</t>
    </r>
  </si>
  <si>
    <r>
      <t xml:space="preserve">          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   CHURCHILL TOWNSHIP</t>
    </r>
  </si>
  <si>
    <r>
      <t xml:space="preserve">            </t>
    </r>
    <r>
      <rPr>
        <b/>
        <sz val="14"/>
        <color theme="1"/>
        <rFont val="Calibri"/>
        <family val="2"/>
        <scheme val="minor"/>
      </rPr>
      <t xml:space="preserve">  </t>
    </r>
    <r>
      <rPr>
        <b/>
        <sz val="14"/>
        <color rgb="FFFF0000"/>
        <rFont val="Calibri"/>
        <family val="2"/>
        <scheme val="minor"/>
      </rPr>
      <t>CUMMING TOWNSHIP</t>
    </r>
  </si>
  <si>
    <r>
      <t xml:space="preserve">            </t>
    </r>
    <r>
      <rPr>
        <b/>
        <sz val="14"/>
        <color rgb="FFFF0000"/>
        <rFont val="Calibri"/>
        <family val="2"/>
        <scheme val="minor"/>
      </rPr>
      <t xml:space="preserve"> EDWARDS TOWNSHIP</t>
    </r>
  </si>
  <si>
    <r>
      <t xml:space="preserve">            </t>
    </r>
    <r>
      <rPr>
        <b/>
        <sz val="14"/>
        <color rgb="FFFF0000"/>
        <rFont val="Calibri"/>
        <family val="2"/>
        <scheme val="minor"/>
      </rPr>
      <t xml:space="preserve"> FOSTER TOWNSHIP</t>
    </r>
  </si>
  <si>
    <r>
      <t xml:space="preserve">         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GOODAR TOWNSHIP</t>
    </r>
  </si>
  <si>
    <r>
      <t xml:space="preserve">         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HILL TOWNSHIP</t>
    </r>
  </si>
  <si>
    <t xml:space="preserve">         HORTON TOWNSHIP</t>
  </si>
  <si>
    <t xml:space="preserve">       KLACKING TOWNSHIP</t>
  </si>
  <si>
    <t xml:space="preserve">       LOGAN TOWNSHIP</t>
  </si>
  <si>
    <t xml:space="preserve">       MILLS TOWNSHIP</t>
  </si>
  <si>
    <t xml:space="preserve">      OGEMAW TOWNSHIP</t>
  </si>
  <si>
    <t xml:space="preserve">      RICHLAND TOWNSHIP</t>
  </si>
  <si>
    <t xml:space="preserve">     ROSE TOWNSHIP</t>
  </si>
  <si>
    <t xml:space="preserve">   WEST BRANCH TOWNSHIP</t>
  </si>
  <si>
    <t>Headlee Overide Request</t>
  </si>
  <si>
    <t>Current Twnshp</t>
  </si>
  <si>
    <t xml:space="preserve"> New Twnshp</t>
  </si>
  <si>
    <t>Total Tax Increase</t>
  </si>
  <si>
    <t>**  COOR ISD / IOSCO IRESA will add between $0.15 to $2.00 approximately.</t>
  </si>
  <si>
    <t>(Enter yours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</si>
</sst>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5" xfId="0" applyBorder="1"/>
    <xf numFmtId="0" fontId="5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6" fontId="2" fillId="0" borderId="6" xfId="0" applyNumberFormat="1" applyFont="1" applyBorder="1" applyAlignment="1">
      <alignment horizontal="center"/>
    </xf>
    <xf numFmtId="8" fontId="2" fillId="0" borderId="6" xfId="0" applyNumberFormat="1" applyFont="1" applyBorder="1"/>
    <xf numFmtId="8" fontId="0" fillId="0" borderId="16" xfId="0" applyNumberFormat="1" applyBorder="1"/>
    <xf numFmtId="8" fontId="5" fillId="0" borderId="16" xfId="0" applyNumberFormat="1" applyFont="1" applyBorder="1"/>
    <xf numFmtId="0" fontId="1" fillId="0" borderId="4" xfId="0" applyFont="1" applyBorder="1"/>
    <xf numFmtId="8" fontId="4" fillId="0" borderId="16" xfId="0" applyNumberFormat="1" applyFont="1" applyBorder="1"/>
    <xf numFmtId="8" fontId="1" fillId="0" borderId="16" xfId="0" applyNumberFormat="1" applyFont="1" applyBorder="1"/>
    <xf numFmtId="0" fontId="2" fillId="0" borderId="0" xfId="0" applyFont="1" applyAlignment="1">
      <alignment horizontal="center"/>
    </xf>
    <xf numFmtId="8" fontId="3" fillId="0" borderId="6" xfId="0" applyNumberFormat="1" applyFont="1" applyBorder="1"/>
    <xf numFmtId="8" fontId="3" fillId="0" borderId="6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17" xfId="0" applyFont="1" applyBorder="1"/>
    <xf numFmtId="8" fontId="0" fillId="0" borderId="4" xfId="0" applyNumberFormat="1" applyBorder="1"/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8" fontId="5" fillId="0" borderId="10" xfId="0" applyNumberFormat="1" applyFont="1" applyBorder="1"/>
    <xf numFmtId="0" fontId="4" fillId="0" borderId="3" xfId="0" applyFont="1" applyBorder="1"/>
    <xf numFmtId="0" fontId="4" fillId="0" borderId="2" xfId="0" applyFont="1" applyBorder="1"/>
    <xf numFmtId="0" fontId="1" fillId="0" borderId="8" xfId="0" applyFont="1" applyBorder="1"/>
    <xf numFmtId="8" fontId="4" fillId="0" borderId="10" xfId="0" applyNumberFormat="1" applyFont="1" applyBorder="1"/>
    <xf numFmtId="0" fontId="6" fillId="0" borderId="2" xfId="0" applyFont="1" applyBorder="1" applyAlignment="1">
      <alignment horizontal="left"/>
    </xf>
    <xf numFmtId="8" fontId="6" fillId="0" borderId="9" xfId="0" applyNumberFormat="1" applyFont="1" applyBorder="1" applyAlignment="1">
      <alignment horizontal="left"/>
    </xf>
    <xf numFmtId="6" fontId="2" fillId="2" borderId="6" xfId="0" applyNumberFormat="1" applyFont="1" applyFill="1" applyBorder="1" applyAlignment="1">
      <alignment horizontal="center"/>
    </xf>
    <xf numFmtId="8" fontId="2" fillId="2" borderId="7" xfId="0" applyNumberFormat="1" applyFont="1" applyFill="1" applyBorder="1" applyAlignment="1">
      <alignment horizontal="center"/>
    </xf>
    <xf numFmtId="0" fontId="8" fillId="0" borderId="2" xfId="0" applyFont="1" applyBorder="1"/>
    <xf numFmtId="8" fontId="6" fillId="0" borderId="4" xfId="0" applyNumberFormat="1" applyFont="1" applyBorder="1" applyAlignment="1">
      <alignment horizontal="left"/>
    </xf>
    <xf numFmtId="8" fontId="5" fillId="0" borderId="7" xfId="0" applyNumberFormat="1" applyFont="1" applyBorder="1"/>
    <xf numFmtId="8" fontId="1" fillId="0" borderId="5" xfId="0" applyNumberFormat="1" applyFont="1" applyBorder="1"/>
    <xf numFmtId="8" fontId="5" fillId="0" borderId="18" xfId="0" applyNumberFormat="1" applyFont="1" applyBorder="1"/>
    <xf numFmtId="8" fontId="0" fillId="0" borderId="9" xfId="0" applyNumberFormat="1" applyBorder="1"/>
    <xf numFmtId="0" fontId="0" fillId="0" borderId="19" xfId="0" applyBorder="1"/>
    <xf numFmtId="8" fontId="0" fillId="0" borderId="7" xfId="0" applyNumberFormat="1" applyBorder="1"/>
    <xf numFmtId="8" fontId="1" fillId="0" borderId="7" xfId="0" applyNumberFormat="1" applyFont="1" applyBorder="1"/>
    <xf numFmtId="8" fontId="1" fillId="0" borderId="1" xfId="0" applyNumberFormat="1" applyFont="1" applyBorder="1"/>
    <xf numFmtId="0" fontId="10" fillId="0" borderId="0" xfId="0" applyFont="1"/>
    <xf numFmtId="6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8" fontId="3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FF6699"/>
      <color rgb="FFFF0066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L31"/>
  <sheetViews>
    <sheetView tabSelected="1" zoomScaleNormal="100"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0" t="s">
        <v>27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8" customHeight="1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59">
        <v>7.3979999999999998E-4</v>
      </c>
      <c r="L11" s="62">
        <f>SUM(H11*J11)</f>
        <v>55.484999999999999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19.515000000000001</v>
      </c>
      <c r="J28" s="1" t="s">
        <v>19</v>
      </c>
      <c r="K28" s="7"/>
      <c r="L28" s="24">
        <f>L21</f>
        <v>75</v>
      </c>
    </row>
    <row r="29" spans="1:12" ht="15.75" x14ac:dyDescent="0.25">
      <c r="A29" s="8" t="s">
        <v>12</v>
      </c>
      <c r="C29" s="25">
        <f>E11</f>
        <v>456.98249999999996</v>
      </c>
      <c r="E29" s="44"/>
      <c r="G29" s="9" t="s">
        <v>1</v>
      </c>
      <c r="H29" s="51"/>
      <c r="J29" s="8" t="s">
        <v>12</v>
      </c>
      <c r="L29" s="24">
        <f>L11</f>
        <v>55.484999999999999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44</v>
      </c>
      <c r="F30" s="10"/>
      <c r="G30" s="4"/>
      <c r="H30" s="50">
        <f>SUM(H27:H29)</f>
        <v>102.53250000000004</v>
      </c>
      <c r="J30" s="26" t="s">
        <v>20</v>
      </c>
      <c r="K30" s="10"/>
      <c r="L30" s="28">
        <f>SUM(L28-L29)</f>
        <v>19.515000000000001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6911-9E05-41C1-830C-713977CE98CB}">
  <sheetPr>
    <tabColor rgb="FFFF6699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7" t="s">
        <v>36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7.917E-4</v>
      </c>
      <c r="L11" s="62">
        <f>SUM(H11*J11)</f>
        <v>59.377499999999998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15.622500000000002</v>
      </c>
      <c r="J28" s="1" t="s">
        <v>19</v>
      </c>
      <c r="K28" s="7"/>
      <c r="L28" s="24">
        <f>L21</f>
        <v>75</v>
      </c>
    </row>
    <row r="29" spans="1:12" ht="16.5" thickBot="1" x14ac:dyDescent="0.3">
      <c r="A29" s="8" t="s">
        <v>12</v>
      </c>
      <c r="C29" s="25">
        <f>E11</f>
        <v>456.98249999999996</v>
      </c>
      <c r="E29" s="44"/>
      <c r="G29" s="9" t="s">
        <v>1</v>
      </c>
      <c r="H29" s="49"/>
      <c r="J29" s="8" t="s">
        <v>12</v>
      </c>
      <c r="L29" s="24">
        <f>L11</f>
        <v>59.377499999999998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44</v>
      </c>
      <c r="F30" s="10"/>
      <c r="G30" s="4"/>
      <c r="H30" s="50">
        <f>SUM(H27:H29)</f>
        <v>98.640000000000043</v>
      </c>
      <c r="J30" s="26" t="s">
        <v>20</v>
      </c>
      <c r="K30" s="10"/>
      <c r="L30" s="28">
        <f>SUM(L28-L29)</f>
        <v>15.622500000000002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590F-F513-452C-BC36-9D08974929DD}">
  <sheetPr>
    <tabColor rgb="FF92D050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140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140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7" t="s">
        <v>37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7.8759999999999995E-4</v>
      </c>
      <c r="L11" s="62">
        <f>SUM(H11*J11)</f>
        <v>59.069999999999993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15.930000000000007</v>
      </c>
      <c r="J28" s="1" t="s">
        <v>19</v>
      </c>
      <c r="K28" s="7"/>
      <c r="L28" s="24">
        <f>L21</f>
        <v>75</v>
      </c>
    </row>
    <row r="29" spans="1:12" ht="15.75" x14ac:dyDescent="0.25">
      <c r="A29" s="8" t="s">
        <v>12</v>
      </c>
      <c r="C29" s="25">
        <f>E11</f>
        <v>456.98249999999996</v>
      </c>
      <c r="E29" s="44"/>
      <c r="G29" s="9" t="s">
        <v>1</v>
      </c>
      <c r="H29" s="38"/>
      <c r="J29" s="8" t="s">
        <v>12</v>
      </c>
      <c r="L29" s="24">
        <f>L11</f>
        <v>59.069999999999993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44</v>
      </c>
      <c r="F30" s="10"/>
      <c r="G30" s="4"/>
      <c r="H30" s="50">
        <f>SUM(H27:H29)</f>
        <v>98.947500000000048</v>
      </c>
      <c r="J30" s="26" t="s">
        <v>20</v>
      </c>
      <c r="K30" s="10"/>
      <c r="L30" s="28">
        <f>SUM(L28-L29)</f>
        <v>15.930000000000007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F6D0-67CD-48D2-A6FF-DF3CD94D9997}">
  <sheetPr>
    <tabColor rgb="FF00B0F0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7" t="s">
        <v>38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7.7669999999999996E-4</v>
      </c>
      <c r="L11" s="62">
        <f>SUM(H11*J11)</f>
        <v>58.252499999999998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16.747500000000002</v>
      </c>
      <c r="J28" s="1" t="s">
        <v>19</v>
      </c>
      <c r="K28" s="7"/>
      <c r="L28" s="24">
        <f>L21</f>
        <v>75</v>
      </c>
    </row>
    <row r="29" spans="1:12" ht="16.5" thickBot="1" x14ac:dyDescent="0.3">
      <c r="A29" s="8" t="s">
        <v>12</v>
      </c>
      <c r="C29" s="25">
        <f>E11</f>
        <v>456.98249999999996</v>
      </c>
      <c r="E29" s="44"/>
      <c r="G29" s="9" t="s">
        <v>1</v>
      </c>
      <c r="H29" s="49"/>
      <c r="J29" s="8" t="s">
        <v>12</v>
      </c>
      <c r="L29" s="24">
        <f>L11</f>
        <v>58.252499999999998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24</v>
      </c>
      <c r="F30" s="10"/>
      <c r="G30" s="4"/>
      <c r="H30" s="50">
        <f>SUM(H27:H29)</f>
        <v>99.765000000000043</v>
      </c>
      <c r="J30" s="26" t="s">
        <v>20</v>
      </c>
      <c r="K30" s="10"/>
      <c r="L30" s="28">
        <f>SUM(L28-L29)</f>
        <v>16.747500000000002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CF92-F15B-42CD-B9FE-E6CDC508F28D}">
  <sheetPr>
    <tabColor rgb="FFFF0000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7" t="s">
        <v>39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8.1170000000000005E-4</v>
      </c>
      <c r="L11" s="62">
        <f>SUM(H11*J11)</f>
        <v>60.877500000000005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14.122499999999995</v>
      </c>
      <c r="J28" s="1" t="s">
        <v>19</v>
      </c>
      <c r="K28" s="7"/>
      <c r="L28" s="24">
        <f>L21</f>
        <v>75</v>
      </c>
    </row>
    <row r="29" spans="1:12" ht="16.5" thickBot="1" x14ac:dyDescent="0.3">
      <c r="A29" s="8" t="s">
        <v>12</v>
      </c>
      <c r="C29" s="25">
        <f>E11</f>
        <v>456.98249999999996</v>
      </c>
      <c r="E29" s="44"/>
      <c r="G29" s="9" t="s">
        <v>1</v>
      </c>
      <c r="H29" s="49"/>
      <c r="J29" s="8" t="s">
        <v>12</v>
      </c>
      <c r="L29" s="24">
        <f>L11</f>
        <v>60.877500000000005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44</v>
      </c>
      <c r="F30" s="10"/>
      <c r="G30" s="4"/>
      <c r="H30" s="50">
        <f>SUM(H27:H29)</f>
        <v>97.140000000000043</v>
      </c>
      <c r="J30" s="26" t="s">
        <v>20</v>
      </c>
      <c r="K30" s="10"/>
      <c r="L30" s="28">
        <f>SUM(L28-L29)</f>
        <v>14.122499999999995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7066-DF2B-42C5-85FF-1F097529A836}">
  <sheetPr>
    <tabColor rgb="FF002060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7" t="s">
        <v>40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9.031E-4</v>
      </c>
      <c r="L11" s="62">
        <f>SUM(H11*J11)</f>
        <v>67.732500000000002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7.2674999999999983</v>
      </c>
      <c r="J28" s="1" t="s">
        <v>19</v>
      </c>
      <c r="K28" s="7"/>
      <c r="L28" s="24">
        <f>L21</f>
        <v>75</v>
      </c>
    </row>
    <row r="29" spans="1:12" ht="16.5" thickBot="1" x14ac:dyDescent="0.3">
      <c r="A29" s="8" t="s">
        <v>12</v>
      </c>
      <c r="C29" s="25">
        <f>E11</f>
        <v>456.98249999999996</v>
      </c>
      <c r="E29" s="44"/>
      <c r="G29" s="9" t="s">
        <v>1</v>
      </c>
      <c r="H29" s="49"/>
      <c r="J29" s="8" t="s">
        <v>12</v>
      </c>
      <c r="L29" s="24">
        <f>L11</f>
        <v>67.732500000000002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44</v>
      </c>
      <c r="F30" s="10"/>
      <c r="G30" s="4"/>
      <c r="H30" s="50">
        <f>SUM(H27:H29)</f>
        <v>90.285000000000039</v>
      </c>
      <c r="J30" s="26" t="s">
        <v>20</v>
      </c>
      <c r="K30" s="10"/>
      <c r="L30" s="28">
        <f>SUM(L28-L29)</f>
        <v>7.2674999999999983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zoomScale="89" zoomScaleNormal="96" workbookViewId="0">
      <selection activeCell="R2" sqref="R2"/>
    </sheetView>
  </sheetViews>
  <sheetFormatPr defaultRowHeight="15" x14ac:dyDescent="0.25"/>
  <cols>
    <col min="1" max="1" width="15.57031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15.57031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19.5" thickBot="1" x14ac:dyDescent="0.35">
      <c r="C1" s="29" t="s">
        <v>1</v>
      </c>
      <c r="E1" s="40" t="s">
        <v>26</v>
      </c>
      <c r="F1" s="32"/>
      <c r="G1" s="33"/>
      <c r="H1" s="39"/>
      <c r="J1" s="29" t="s">
        <v>1</v>
      </c>
    </row>
    <row r="2" spans="1:12" ht="19.5" thickBot="1" x14ac:dyDescent="0.35">
      <c r="A2" s="1"/>
      <c r="B2" s="41" t="s">
        <v>15</v>
      </c>
      <c r="C2" s="18" t="s">
        <v>16</v>
      </c>
      <c r="D2" s="7"/>
      <c r="E2" s="2"/>
      <c r="G2" s="19"/>
      <c r="H2" s="1"/>
      <c r="I2" s="7"/>
      <c r="J2" s="18" t="s">
        <v>17</v>
      </c>
      <c r="K2" s="7"/>
      <c r="L2" s="2"/>
    </row>
    <row r="3" spans="1:12" ht="16.5" thickBot="1" x14ac:dyDescent="0.3">
      <c r="A3" s="8"/>
      <c r="C3" s="16" t="s">
        <v>1</v>
      </c>
      <c r="E3" s="9"/>
      <c r="G3" s="19"/>
      <c r="H3" s="8"/>
      <c r="L3" s="9"/>
    </row>
    <row r="4" spans="1:12" ht="15.75" thickBot="1" x14ac:dyDescent="0.3">
      <c r="A4" s="8"/>
      <c r="B4" t="s">
        <v>1</v>
      </c>
      <c r="C4" s="21" t="s">
        <v>7</v>
      </c>
      <c r="E4" s="9"/>
      <c r="G4" s="19"/>
      <c r="H4" s="8"/>
      <c r="J4" s="21" t="s">
        <v>7</v>
      </c>
      <c r="L4" s="9"/>
    </row>
    <row r="5" spans="1:12" ht="15.75" thickBot="1" x14ac:dyDescent="0.3">
      <c r="A5" s="8"/>
      <c r="E5" s="9"/>
      <c r="G5" s="19"/>
      <c r="H5" s="8"/>
      <c r="L5" s="9"/>
    </row>
    <row r="6" spans="1:12" x14ac:dyDescent="0.25">
      <c r="A6" s="1"/>
      <c r="B6" s="7"/>
      <c r="C6" s="7"/>
      <c r="D6" s="7"/>
      <c r="E6" s="2"/>
      <c r="G6" s="19"/>
      <c r="H6" s="1"/>
      <c r="I6" s="7"/>
      <c r="J6" s="7"/>
      <c r="K6" s="7"/>
      <c r="L6" s="2"/>
    </row>
    <row r="7" spans="1:12" ht="15.75" x14ac:dyDescent="0.25">
      <c r="A7" s="8"/>
      <c r="E7" s="9"/>
      <c r="G7" s="19"/>
      <c r="H7" s="8"/>
      <c r="L7" s="20" t="s">
        <v>1</v>
      </c>
    </row>
    <row r="8" spans="1:12" ht="15.75" x14ac:dyDescent="0.25">
      <c r="A8" s="13" t="s">
        <v>2</v>
      </c>
      <c r="B8" s="11" t="s">
        <v>3</v>
      </c>
      <c r="C8" s="16" t="s">
        <v>11</v>
      </c>
      <c r="D8" s="11" t="s">
        <v>1</v>
      </c>
      <c r="E8" s="14" t="s">
        <v>6</v>
      </c>
      <c r="G8" s="19"/>
      <c r="H8" s="13" t="s">
        <v>2</v>
      </c>
      <c r="I8" s="11" t="s">
        <v>0</v>
      </c>
      <c r="J8" s="11" t="s">
        <v>9</v>
      </c>
      <c r="K8" s="11"/>
      <c r="L8" s="14" t="s">
        <v>6</v>
      </c>
    </row>
    <row r="9" spans="1:12" ht="15.75" thickBot="1" x14ac:dyDescent="0.3">
      <c r="A9" s="15"/>
      <c r="B9" s="12"/>
      <c r="C9" s="12"/>
      <c r="D9" s="12"/>
      <c r="E9" s="14" t="s">
        <v>5</v>
      </c>
      <c r="G9" s="19"/>
      <c r="H9" s="13"/>
      <c r="I9" s="11"/>
      <c r="J9" s="11"/>
      <c r="K9" s="11"/>
      <c r="L9" s="14" t="s">
        <v>5</v>
      </c>
    </row>
    <row r="10" spans="1:12" ht="18.75" x14ac:dyDescent="0.3">
      <c r="A10" s="45">
        <v>33386</v>
      </c>
      <c r="B10" s="11" t="s">
        <v>0</v>
      </c>
      <c r="C10" s="5">
        <v>6.0930999999999997E-3</v>
      </c>
      <c r="E10" s="31">
        <f>SUM(A10*C10)</f>
        <v>203.4242366</v>
      </c>
      <c r="G10" s="19"/>
      <c r="H10" s="23">
        <f>A10</f>
        <v>33386</v>
      </c>
      <c r="I10" s="11" t="s">
        <v>0</v>
      </c>
      <c r="J10" s="5">
        <v>9.031E-4</v>
      </c>
      <c r="L10" s="30">
        <f>SUM(H10*J10)</f>
        <v>30.150896599999999</v>
      </c>
    </row>
    <row r="11" spans="1:12" ht="19.5" thickBot="1" x14ac:dyDescent="0.35">
      <c r="A11" s="46" t="s">
        <v>1</v>
      </c>
      <c r="C11" s="6"/>
      <c r="E11" s="6"/>
      <c r="G11" s="19"/>
      <c r="H11" s="6"/>
      <c r="J11" s="6"/>
      <c r="L11" s="6"/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14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A10</f>
        <v>33386</v>
      </c>
      <c r="B21" s="11" t="s">
        <v>0</v>
      </c>
      <c r="C21" s="5">
        <v>7.1999999999999998E-3</v>
      </c>
      <c r="E21" s="31">
        <f>SUM(A21*C21)</f>
        <v>240.3792</v>
      </c>
      <c r="G21" s="19"/>
      <c r="H21" s="23">
        <f>A10</f>
        <v>33386</v>
      </c>
      <c r="I21" s="11" t="s">
        <v>0</v>
      </c>
      <c r="J21" s="5">
        <v>1E-3</v>
      </c>
      <c r="L21" s="30">
        <f>SUM(H21*J21)</f>
        <v>33.386000000000003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36.954963399999997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240.3792</v>
      </c>
      <c r="E28" s="44" t="s">
        <v>25</v>
      </c>
      <c r="G28" s="9" t="s">
        <v>1</v>
      </c>
      <c r="H28" s="38">
        <f>L30</f>
        <v>3.2351034000000034</v>
      </c>
      <c r="J28" s="1" t="s">
        <v>19</v>
      </c>
      <c r="K28" s="7"/>
      <c r="L28" s="24">
        <f>L21</f>
        <v>33.386000000000003</v>
      </c>
    </row>
    <row r="29" spans="1:12" ht="15.75" x14ac:dyDescent="0.25">
      <c r="A29" s="8" t="s">
        <v>12</v>
      </c>
      <c r="C29" s="25">
        <f>E10</f>
        <v>203.4242366</v>
      </c>
      <c r="E29" s="44" t="s">
        <v>24</v>
      </c>
      <c r="G29" s="9" t="s">
        <v>1</v>
      </c>
      <c r="H29" s="42">
        <f>SUM(H27:H28)</f>
        <v>40.190066799999997</v>
      </c>
      <c r="J29" s="8" t="s">
        <v>12</v>
      </c>
      <c r="L29" s="24">
        <f>L10</f>
        <v>30.150896599999999</v>
      </c>
    </row>
    <row r="30" spans="1:12" ht="16.5" thickBot="1" x14ac:dyDescent="0.3">
      <c r="A30" s="26" t="s">
        <v>18</v>
      </c>
      <c r="B30" s="10"/>
      <c r="C30" s="27">
        <f>SUM(C28-C29)</f>
        <v>36.954963399999997</v>
      </c>
      <c r="E30" s="34" t="s">
        <v>1</v>
      </c>
      <c r="F30" s="10"/>
      <c r="G30" s="4"/>
      <c r="H30" s="4" t="s">
        <v>1</v>
      </c>
      <c r="J30" s="26" t="s">
        <v>20</v>
      </c>
      <c r="K30" s="10"/>
      <c r="L30" s="28">
        <f>SUM(L28-L29)</f>
        <v>3.2351034000000034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0" t="s">
        <v>28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59">
        <v>7.5560000000000004E-4</v>
      </c>
      <c r="L11" s="62">
        <f>SUM(H11*J11)</f>
        <v>56.67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18.329999999999998</v>
      </c>
      <c r="J28" s="1" t="s">
        <v>19</v>
      </c>
      <c r="K28" s="7"/>
      <c r="L28" s="24">
        <f>L21</f>
        <v>75</v>
      </c>
    </row>
    <row r="29" spans="1:12" ht="15.75" x14ac:dyDescent="0.25">
      <c r="A29" s="8" t="s">
        <v>12</v>
      </c>
      <c r="C29" s="25">
        <f>E11</f>
        <v>456.98249999999996</v>
      </c>
      <c r="E29" s="44"/>
      <c r="G29" s="9" t="s">
        <v>1</v>
      </c>
      <c r="H29" s="38"/>
      <c r="J29" s="8" t="s">
        <v>12</v>
      </c>
      <c r="L29" s="24">
        <f>L11</f>
        <v>56.67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44</v>
      </c>
      <c r="F30" s="10"/>
      <c r="G30" s="4"/>
      <c r="H30" s="50">
        <f>SUM(H27:H29)</f>
        <v>101.34750000000004</v>
      </c>
      <c r="J30" s="26" t="s">
        <v>20</v>
      </c>
      <c r="K30" s="10"/>
      <c r="L30" s="28">
        <f>SUM(L28-L29)</f>
        <v>18.329999999999998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F9E1-B4A1-4464-9948-6E90E8E79549}">
  <sheetPr>
    <tabColor theme="7" tint="0.39997558519241921"/>
  </sheetPr>
  <dimension ref="A1:L31"/>
  <sheetViews>
    <sheetView zoomScale="102"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0" t="s">
        <v>29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59">
        <v>6.9559999999999999E-4</v>
      </c>
      <c r="L11" s="62">
        <f>SUM(H11*J11)</f>
        <v>52.17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22.83</v>
      </c>
      <c r="J28" s="1" t="s">
        <v>19</v>
      </c>
      <c r="K28" s="7"/>
      <c r="L28" s="24">
        <f>L21</f>
        <v>75</v>
      </c>
    </row>
    <row r="29" spans="1:12" ht="15.75" x14ac:dyDescent="0.25">
      <c r="A29" s="8" t="s">
        <v>12</v>
      </c>
      <c r="C29" s="25">
        <f>E11</f>
        <v>456.98249999999996</v>
      </c>
      <c r="E29" s="44"/>
      <c r="G29" s="9" t="s">
        <v>1</v>
      </c>
      <c r="H29" s="51"/>
      <c r="J29" s="8" t="s">
        <v>12</v>
      </c>
      <c r="L29" s="24">
        <f>L11</f>
        <v>52.17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44</v>
      </c>
      <c r="F30" s="10"/>
      <c r="G30" s="4"/>
      <c r="H30" s="50">
        <f>SUM(H27:H29)</f>
        <v>105.84750000000004</v>
      </c>
      <c r="J30" s="26" t="s">
        <v>20</v>
      </c>
      <c r="K30" s="10"/>
      <c r="L30" s="28">
        <f>SUM(L28-L29)</f>
        <v>22.83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8B5A-3A2B-4B2D-95A9-2011390DC71A}">
  <sheetPr>
    <tabColor theme="8" tint="0.39997558519241921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0" t="s">
        <v>30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7.94E-4</v>
      </c>
      <c r="L11" s="62">
        <f>SUM(H11*J11)</f>
        <v>59.55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15.450000000000003</v>
      </c>
      <c r="J28" s="1" t="s">
        <v>19</v>
      </c>
      <c r="K28" s="7"/>
      <c r="L28" s="24">
        <f>L21</f>
        <v>75</v>
      </c>
    </row>
    <row r="29" spans="1:12" ht="15.75" x14ac:dyDescent="0.25">
      <c r="A29" s="8" t="s">
        <v>12</v>
      </c>
      <c r="C29" s="25">
        <f>E11</f>
        <v>456.98249999999996</v>
      </c>
      <c r="E29" s="44"/>
      <c r="G29" s="9" t="s">
        <v>1</v>
      </c>
      <c r="H29" s="38"/>
      <c r="J29" s="8" t="s">
        <v>12</v>
      </c>
      <c r="L29" s="24">
        <f>L11</f>
        <v>59.55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24</v>
      </c>
      <c r="F30" s="10"/>
      <c r="G30" s="4"/>
      <c r="H30" s="50">
        <f>SUM(H27:H29)</f>
        <v>98.467500000000044</v>
      </c>
      <c r="J30" s="26" t="s">
        <v>20</v>
      </c>
      <c r="K30" s="10"/>
      <c r="L30" s="28">
        <f>SUM(L28-L29)</f>
        <v>15.450000000000003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24CA-9A1A-4709-83AD-74BF4ADDA3D7}">
  <sheetPr>
    <tabColor theme="9" tint="0.39997558519241921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0" t="s">
        <v>31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6.667E-4</v>
      </c>
      <c r="L11" s="62">
        <f>SUM(H11*J11)</f>
        <v>50.002499999999998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24.997500000000002</v>
      </c>
      <c r="J28" s="1" t="s">
        <v>19</v>
      </c>
      <c r="K28" s="7"/>
      <c r="L28" s="24">
        <f>L21</f>
        <v>75</v>
      </c>
    </row>
    <row r="29" spans="1:12" ht="15.75" x14ac:dyDescent="0.25">
      <c r="A29" s="8" t="s">
        <v>12</v>
      </c>
      <c r="C29" s="25">
        <f>E11</f>
        <v>456.98249999999996</v>
      </c>
      <c r="E29" s="44"/>
      <c r="G29" s="9" t="s">
        <v>1</v>
      </c>
      <c r="H29" s="38"/>
      <c r="J29" s="8" t="s">
        <v>12</v>
      </c>
      <c r="L29" s="24">
        <f>L11</f>
        <v>50.002499999999998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34" t="s">
        <v>44</v>
      </c>
      <c r="F30" s="10"/>
      <c r="G30" s="4"/>
      <c r="H30" s="50">
        <f>SUM(H27:H29)</f>
        <v>108.01500000000004</v>
      </c>
      <c r="J30" s="26" t="s">
        <v>20</v>
      </c>
      <c r="K30" s="10"/>
      <c r="L30" s="28">
        <f>SUM(L28-L29)</f>
        <v>24.997500000000002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52E5-CD87-44AC-882E-F1E578DC9081}">
  <sheetPr>
    <tabColor rgb="FFFFCCFF"/>
  </sheetPr>
  <dimension ref="A1:L32"/>
  <sheetViews>
    <sheetView zoomScaleNormal="100"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0" t="s">
        <v>32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6.648E-4</v>
      </c>
      <c r="L11" s="62">
        <f>SUM(H11*J11)</f>
        <v>49.86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25.14</v>
      </c>
      <c r="J28" s="1" t="s">
        <v>19</v>
      </c>
      <c r="K28" s="7"/>
      <c r="L28" s="24">
        <f>L21</f>
        <v>75</v>
      </c>
    </row>
    <row r="29" spans="1:12" ht="15.75" x14ac:dyDescent="0.25">
      <c r="A29" s="8" t="s">
        <v>12</v>
      </c>
      <c r="C29" s="25">
        <f>E11</f>
        <v>456.98249999999996</v>
      </c>
      <c r="E29" s="44"/>
      <c r="G29" s="9" t="s">
        <v>1</v>
      </c>
      <c r="H29" s="38"/>
      <c r="J29" s="8" t="s">
        <v>12</v>
      </c>
      <c r="L29" s="24">
        <f>L11</f>
        <v>49.86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52"/>
      <c r="H30" s="54"/>
      <c r="I30" s="53"/>
      <c r="J30" s="26" t="s">
        <v>20</v>
      </c>
      <c r="K30" s="10"/>
      <c r="L30" s="28">
        <f>SUM(L28-L29)</f>
        <v>25.14</v>
      </c>
    </row>
    <row r="31" spans="1:12" ht="15.75" thickBot="1" x14ac:dyDescent="0.3">
      <c r="E31" s="3" t="s">
        <v>44</v>
      </c>
      <c r="F31" s="10"/>
      <c r="G31" s="4"/>
      <c r="H31" s="55">
        <f>SUM(H27:H30)</f>
        <v>108.15750000000004</v>
      </c>
      <c r="I31" s="8"/>
    </row>
    <row r="32" spans="1:12" x14ac:dyDescent="0.25">
      <c r="E32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BF297-F9A6-48BB-A412-587B4DCB5269}">
  <sheetPr>
    <tabColor rgb="FF00FF00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7" t="s">
        <v>33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7.6000000000000004E-4</v>
      </c>
      <c r="L11" s="62">
        <f>SUM(H11*J11)</f>
        <v>57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18</v>
      </c>
      <c r="J28" s="1" t="s">
        <v>19</v>
      </c>
      <c r="K28" s="7"/>
      <c r="L28" s="24">
        <f>L21</f>
        <v>75</v>
      </c>
    </row>
    <row r="29" spans="1:12" ht="15.75" x14ac:dyDescent="0.25">
      <c r="A29" s="8" t="s">
        <v>12</v>
      </c>
      <c r="C29" s="25">
        <f>E11</f>
        <v>456.98249999999996</v>
      </c>
      <c r="E29" s="44"/>
      <c r="G29" s="9" t="s">
        <v>1</v>
      </c>
      <c r="H29" s="51"/>
      <c r="J29" s="8" t="s">
        <v>12</v>
      </c>
      <c r="L29" s="24">
        <f>L11</f>
        <v>57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48" t="s">
        <v>24</v>
      </c>
      <c r="F30" s="10"/>
      <c r="G30" s="4"/>
      <c r="H30" s="50">
        <f>SUM(H27:H29)</f>
        <v>101.01750000000004</v>
      </c>
      <c r="J30" s="26" t="s">
        <v>20</v>
      </c>
      <c r="K30" s="10"/>
      <c r="L30" s="28">
        <f>SUM(L28-L29)</f>
        <v>18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3063-9C6B-46BF-AB61-4B18E36413B7}">
  <sheetPr>
    <tabColor rgb="FFFF0066"/>
  </sheetPr>
  <dimension ref="A1:L31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7" t="s">
        <v>34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7.5779999999999999E-4</v>
      </c>
      <c r="L11" s="62">
        <f>SUM(H11*J11)</f>
        <v>56.835000000000001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18.164999999999999</v>
      </c>
      <c r="J28" s="1" t="s">
        <v>19</v>
      </c>
      <c r="K28" s="7"/>
      <c r="L28" s="24">
        <f>L21</f>
        <v>75</v>
      </c>
    </row>
    <row r="29" spans="1:12" ht="16.5" thickBot="1" x14ac:dyDescent="0.3">
      <c r="A29" s="8" t="s">
        <v>12</v>
      </c>
      <c r="C29" s="25">
        <f>E11</f>
        <v>456.98249999999996</v>
      </c>
      <c r="E29" s="44"/>
      <c r="G29" s="9" t="s">
        <v>1</v>
      </c>
      <c r="H29" s="49"/>
      <c r="J29" s="8" t="s">
        <v>12</v>
      </c>
      <c r="L29" s="24">
        <f>L11</f>
        <v>56.835000000000001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48" t="s">
        <v>24</v>
      </c>
      <c r="F30" s="10"/>
      <c r="G30" s="4"/>
      <c r="H30" s="50">
        <f>SUM(H27:H29)</f>
        <v>101.18250000000003</v>
      </c>
      <c r="J30" s="26" t="s">
        <v>20</v>
      </c>
      <c r="K30" s="10"/>
      <c r="L30" s="28">
        <f>SUM(L28-L29)</f>
        <v>18.164999999999999</v>
      </c>
    </row>
    <row r="31" spans="1:12" x14ac:dyDescent="0.25">
      <c r="E31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EF4A-37FC-4739-9DDD-698050A08A1D}">
  <sheetPr>
    <tabColor theme="3" tint="0.39997558519241921"/>
  </sheetPr>
  <dimension ref="A1:L32"/>
  <sheetViews>
    <sheetView workbookViewId="0">
      <selection activeCell="A11" sqref="A11"/>
    </sheetView>
  </sheetViews>
  <sheetFormatPr defaultRowHeight="15" x14ac:dyDescent="0.25"/>
  <cols>
    <col min="1" max="1" width="20.28515625" customWidth="1"/>
    <col min="2" max="2" width="3.5703125" customWidth="1"/>
    <col min="3" max="3" width="17.5703125" customWidth="1"/>
    <col min="4" max="4" width="3.5703125" customWidth="1"/>
    <col min="5" max="5" width="15.5703125" customWidth="1"/>
    <col min="6" max="6" width="2.5703125" customWidth="1"/>
    <col min="7" max="7" width="4.5703125" customWidth="1"/>
    <col min="8" max="8" width="20.28515625" customWidth="1"/>
    <col min="9" max="9" width="3.5703125" customWidth="1"/>
    <col min="10" max="10" width="18.5703125" customWidth="1"/>
    <col min="11" max="11" width="3.5703125" customWidth="1"/>
    <col min="12" max="12" width="15.5703125" customWidth="1"/>
  </cols>
  <sheetData>
    <row r="1" spans="1:12" ht="29.25" thickBot="1" x14ac:dyDescent="0.3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9.5" thickBot="1" x14ac:dyDescent="0.35">
      <c r="C2" s="29" t="s">
        <v>1</v>
      </c>
      <c r="E2" s="47" t="s">
        <v>35</v>
      </c>
      <c r="F2" s="32"/>
      <c r="G2" s="33"/>
      <c r="H2" s="39"/>
      <c r="J2" s="29" t="s">
        <v>1</v>
      </c>
    </row>
    <row r="3" spans="1:12" ht="19.5" thickBot="1" x14ac:dyDescent="0.35">
      <c r="A3" s="1"/>
      <c r="B3" s="41" t="s">
        <v>15</v>
      </c>
      <c r="C3" s="18" t="s">
        <v>16</v>
      </c>
      <c r="D3" s="7"/>
      <c r="E3" s="2"/>
      <c r="G3" s="19"/>
      <c r="H3" s="1"/>
      <c r="I3" s="7"/>
      <c r="J3" s="18" t="s">
        <v>17</v>
      </c>
      <c r="K3" s="7"/>
      <c r="L3" s="2"/>
    </row>
    <row r="4" spans="1:12" ht="16.5" thickBot="1" x14ac:dyDescent="0.3">
      <c r="A4" s="8"/>
      <c r="C4" s="16" t="s">
        <v>1</v>
      </c>
      <c r="E4" s="9"/>
      <c r="G4" s="19"/>
      <c r="H4" s="8"/>
      <c r="L4" s="9"/>
    </row>
    <row r="5" spans="1:12" ht="15.75" thickBot="1" x14ac:dyDescent="0.3">
      <c r="A5" s="8"/>
      <c r="B5" t="s">
        <v>1</v>
      </c>
      <c r="C5" s="21" t="s">
        <v>7</v>
      </c>
      <c r="E5" s="9"/>
      <c r="G5" s="19"/>
      <c r="H5" s="8"/>
      <c r="J5" s="21" t="s">
        <v>7</v>
      </c>
      <c r="L5" s="9"/>
    </row>
    <row r="6" spans="1:12" ht="15.75" thickBot="1" x14ac:dyDescent="0.3">
      <c r="A6" s="8"/>
      <c r="E6" s="9"/>
      <c r="G6" s="19"/>
      <c r="H6" s="8"/>
      <c r="L6" s="9"/>
    </row>
    <row r="7" spans="1:12" x14ac:dyDescent="0.25">
      <c r="A7" s="1"/>
      <c r="B7" s="7"/>
      <c r="C7" s="7"/>
      <c r="D7" s="7"/>
      <c r="E7" s="2"/>
      <c r="G7" s="19"/>
      <c r="H7" s="1"/>
      <c r="I7" s="7"/>
      <c r="J7" s="7"/>
      <c r="K7" s="7"/>
      <c r="L7" s="2"/>
    </row>
    <row r="8" spans="1:12" ht="15.75" x14ac:dyDescent="0.25">
      <c r="A8" s="8"/>
      <c r="E8" s="9"/>
      <c r="G8" s="19"/>
      <c r="H8" s="8"/>
      <c r="L8" s="20" t="s">
        <v>1</v>
      </c>
    </row>
    <row r="9" spans="1:12" ht="15.75" x14ac:dyDescent="0.25">
      <c r="A9" s="13" t="s">
        <v>2</v>
      </c>
      <c r="B9" s="11" t="s">
        <v>3</v>
      </c>
      <c r="C9" s="16" t="s">
        <v>11</v>
      </c>
      <c r="D9" s="11" t="s">
        <v>1</v>
      </c>
      <c r="E9" s="14" t="s">
        <v>6</v>
      </c>
      <c r="G9" s="19"/>
      <c r="H9" s="13" t="s">
        <v>2</v>
      </c>
      <c r="I9" s="11" t="s">
        <v>0</v>
      </c>
      <c r="J9" s="11" t="s">
        <v>9</v>
      </c>
      <c r="K9" s="11"/>
      <c r="L9" s="14" t="s">
        <v>42</v>
      </c>
    </row>
    <row r="10" spans="1:12" ht="15.75" thickBot="1" x14ac:dyDescent="0.3">
      <c r="A10" s="15" t="s">
        <v>46</v>
      </c>
      <c r="B10" s="12"/>
      <c r="C10" s="12"/>
      <c r="D10" s="12"/>
      <c r="E10" s="14" t="s">
        <v>5</v>
      </c>
      <c r="G10" s="19"/>
      <c r="H10" s="13"/>
      <c r="I10" s="11"/>
      <c r="J10" s="11"/>
      <c r="K10" s="11"/>
      <c r="L10" s="14" t="s">
        <v>5</v>
      </c>
    </row>
    <row r="11" spans="1:12" ht="19.5" thickBot="1" x14ac:dyDescent="0.35">
      <c r="A11" s="58">
        <v>75000</v>
      </c>
      <c r="B11" s="11" t="s">
        <v>0</v>
      </c>
      <c r="C11" s="59">
        <v>6.0930999999999997E-3</v>
      </c>
      <c r="E11" s="60">
        <f>SUM(A11*C11)</f>
        <v>456.98249999999996</v>
      </c>
      <c r="G11" s="19"/>
      <c r="H11" s="61">
        <f>A11</f>
        <v>75000</v>
      </c>
      <c r="I11" s="11" t="s">
        <v>0</v>
      </c>
      <c r="J11" s="63">
        <v>6.5569999999999995E-4</v>
      </c>
      <c r="L11" s="62">
        <f>SUM(H11*J11)</f>
        <v>49.177499999999995</v>
      </c>
    </row>
    <row r="12" spans="1:12" x14ac:dyDescent="0.25">
      <c r="A12" s="8"/>
      <c r="E12" s="9"/>
      <c r="G12" s="19"/>
      <c r="H12" s="8"/>
      <c r="L12" s="9"/>
    </row>
    <row r="13" spans="1:12" ht="15.75" thickBot="1" x14ac:dyDescent="0.3">
      <c r="A13" s="3"/>
      <c r="B13" s="10"/>
      <c r="C13" s="10"/>
      <c r="D13" s="10"/>
      <c r="E13" s="4"/>
      <c r="G13" s="19"/>
      <c r="H13" s="3"/>
      <c r="I13" s="10"/>
      <c r="J13" s="10"/>
      <c r="K13" s="10"/>
      <c r="L13" s="4"/>
    </row>
    <row r="14" spans="1:12" ht="15.75" thickBot="1" x14ac:dyDescent="0.3">
      <c r="A14" s="8"/>
      <c r="E14" s="9"/>
      <c r="G14" s="19"/>
      <c r="H14" s="8"/>
      <c r="L14" s="9"/>
    </row>
    <row r="15" spans="1:12" ht="19.5" thickBot="1" x14ac:dyDescent="0.35">
      <c r="A15" s="8"/>
      <c r="C15" s="18" t="s">
        <v>8</v>
      </c>
      <c r="E15" s="9"/>
      <c r="G15" s="19"/>
      <c r="H15" s="8"/>
      <c r="J15" s="18" t="s">
        <v>8</v>
      </c>
      <c r="L15" s="9"/>
    </row>
    <row r="16" spans="1:12" ht="15.75" thickBot="1" x14ac:dyDescent="0.3">
      <c r="A16" s="8"/>
      <c r="E16" s="9"/>
      <c r="G16" s="19"/>
      <c r="H16" s="8"/>
      <c r="L16" s="9"/>
    </row>
    <row r="17" spans="1:12" x14ac:dyDescent="0.25">
      <c r="A17" s="1"/>
      <c r="B17" s="7"/>
      <c r="C17" s="7"/>
      <c r="D17" s="7"/>
      <c r="E17" s="2"/>
      <c r="G17" s="19"/>
      <c r="H17" s="1"/>
      <c r="I17" s="7"/>
      <c r="J17" s="7"/>
      <c r="K17" s="7"/>
      <c r="L17" s="2"/>
    </row>
    <row r="18" spans="1:12" x14ac:dyDescent="0.25">
      <c r="A18" s="8"/>
      <c r="E18" s="9"/>
      <c r="G18" s="19"/>
      <c r="H18" s="8"/>
      <c r="L18" s="9"/>
    </row>
    <row r="19" spans="1:12" ht="15.75" x14ac:dyDescent="0.25">
      <c r="A19" s="13" t="s">
        <v>2</v>
      </c>
      <c r="B19" s="11" t="s">
        <v>0</v>
      </c>
      <c r="C19" s="11" t="s">
        <v>10</v>
      </c>
      <c r="D19" s="11"/>
      <c r="E19" s="14" t="s">
        <v>4</v>
      </c>
      <c r="G19" s="19"/>
      <c r="H19" s="13" t="s">
        <v>13</v>
      </c>
      <c r="I19" s="11" t="s">
        <v>0</v>
      </c>
      <c r="J19" s="11" t="s">
        <v>10</v>
      </c>
      <c r="K19" s="11"/>
      <c r="L19" s="17" t="s">
        <v>43</v>
      </c>
    </row>
    <row r="20" spans="1:12" ht="16.5" thickBot="1" x14ac:dyDescent="0.3">
      <c r="A20" s="13"/>
      <c r="B20" s="11"/>
      <c r="C20" s="11"/>
      <c r="D20" s="11"/>
      <c r="E20" s="14" t="s">
        <v>5</v>
      </c>
      <c r="G20" s="19"/>
      <c r="H20" s="13"/>
      <c r="I20" s="11"/>
      <c r="J20" s="11"/>
      <c r="K20" s="11"/>
      <c r="L20" s="17" t="s">
        <v>5</v>
      </c>
    </row>
    <row r="21" spans="1:12" ht="18.75" x14ac:dyDescent="0.3">
      <c r="A21" s="22">
        <f>A11</f>
        <v>75000</v>
      </c>
      <c r="B21" s="11" t="s">
        <v>0</v>
      </c>
      <c r="C21" s="5">
        <v>7.1999999999999998E-3</v>
      </c>
      <c r="E21" s="31">
        <f>SUM(A21*C21)</f>
        <v>540</v>
      </c>
      <c r="G21" s="19"/>
      <c r="H21" s="23">
        <f>A11</f>
        <v>75000</v>
      </c>
      <c r="I21" s="11" t="s">
        <v>0</v>
      </c>
      <c r="J21" s="5">
        <v>1E-3</v>
      </c>
      <c r="L21" s="30">
        <f>SUM(H21*J21)</f>
        <v>75</v>
      </c>
    </row>
    <row r="22" spans="1:12" ht="15.75" thickBot="1" x14ac:dyDescent="0.3">
      <c r="A22" s="6"/>
      <c r="C22" s="6"/>
      <c r="E22" s="6"/>
      <c r="G22" s="19"/>
      <c r="H22" s="6"/>
      <c r="J22" s="6"/>
      <c r="L22" s="6"/>
    </row>
    <row r="23" spans="1:12" x14ac:dyDescent="0.25">
      <c r="A23" s="8"/>
      <c r="E23" s="9"/>
      <c r="G23" s="19"/>
      <c r="H23" s="8"/>
      <c r="L23" s="9"/>
    </row>
    <row r="24" spans="1:12" ht="15.75" thickBot="1" x14ac:dyDescent="0.3">
      <c r="A24" s="3"/>
      <c r="B24" s="10"/>
      <c r="C24" s="10"/>
      <c r="D24" s="10"/>
      <c r="E24" s="4"/>
      <c r="G24" s="19"/>
      <c r="H24" s="3"/>
      <c r="I24" s="10"/>
      <c r="J24" s="10"/>
      <c r="K24" s="10"/>
      <c r="L24" s="4"/>
    </row>
    <row r="25" spans="1:12" ht="15.75" thickBot="1" x14ac:dyDescent="0.3">
      <c r="G25" s="19"/>
    </row>
    <row r="26" spans="1:12" ht="16.5" thickBot="1" x14ac:dyDescent="0.3">
      <c r="A26" t="s">
        <v>1</v>
      </c>
      <c r="C26" t="s">
        <v>1</v>
      </c>
      <c r="D26" t="s">
        <v>21</v>
      </c>
      <c r="E26" s="35" t="s">
        <v>1</v>
      </c>
      <c r="F26" s="36" t="s">
        <v>1</v>
      </c>
      <c r="G26" s="36" t="s">
        <v>1</v>
      </c>
      <c r="H26" s="37" t="s">
        <v>1</v>
      </c>
      <c r="J26" t="s">
        <v>1</v>
      </c>
      <c r="L26" t="s">
        <v>1</v>
      </c>
    </row>
    <row r="27" spans="1:12" ht="16.5" thickBot="1" x14ac:dyDescent="0.3">
      <c r="A27" t="s">
        <v>1</v>
      </c>
      <c r="C27" t="s">
        <v>1</v>
      </c>
      <c r="E27" s="43" t="s">
        <v>23</v>
      </c>
      <c r="F27" s="7"/>
      <c r="G27" s="2"/>
      <c r="H27" s="38">
        <f>C30</f>
        <v>83.017500000000041</v>
      </c>
      <c r="J27" t="s">
        <v>1</v>
      </c>
    </row>
    <row r="28" spans="1:12" ht="15.75" x14ac:dyDescent="0.25">
      <c r="A28" s="1" t="s">
        <v>22</v>
      </c>
      <c r="B28" s="7"/>
      <c r="C28" s="25">
        <f>E21</f>
        <v>540</v>
      </c>
      <c r="E28" s="44" t="s">
        <v>25</v>
      </c>
      <c r="G28" s="9" t="s">
        <v>1</v>
      </c>
      <c r="H28" s="38">
        <f>L30</f>
        <v>25.822500000000005</v>
      </c>
      <c r="J28" s="1" t="s">
        <v>19</v>
      </c>
      <c r="K28" s="7"/>
      <c r="L28" s="24">
        <f>L21</f>
        <v>75</v>
      </c>
    </row>
    <row r="29" spans="1:12" ht="15.75" x14ac:dyDescent="0.25">
      <c r="A29" s="8" t="s">
        <v>12</v>
      </c>
      <c r="C29" s="25">
        <f>E11</f>
        <v>456.98249999999996</v>
      </c>
      <c r="E29" s="44"/>
      <c r="G29" s="9" t="s">
        <v>1</v>
      </c>
      <c r="H29" s="38"/>
      <c r="J29" s="8" t="s">
        <v>12</v>
      </c>
      <c r="L29" s="24">
        <f>L11</f>
        <v>49.177499999999995</v>
      </c>
    </row>
    <row r="30" spans="1:12" ht="16.5" thickBot="1" x14ac:dyDescent="0.3">
      <c r="A30" s="26" t="s">
        <v>18</v>
      </c>
      <c r="B30" s="10"/>
      <c r="C30" s="27">
        <f>SUM(C28-C29)</f>
        <v>83.017500000000041</v>
      </c>
      <c r="E30" s="52"/>
      <c r="H30" s="54"/>
      <c r="J30" s="26" t="s">
        <v>20</v>
      </c>
      <c r="K30" s="10"/>
      <c r="L30" s="28">
        <f>SUM(L28-L29)</f>
        <v>25.822500000000005</v>
      </c>
    </row>
    <row r="31" spans="1:12" ht="15.75" thickBot="1" x14ac:dyDescent="0.3">
      <c r="E31" s="3" t="s">
        <v>44</v>
      </c>
      <c r="F31" s="10"/>
      <c r="G31" s="4"/>
      <c r="H31" s="56">
        <f>SUM(H27:H30)</f>
        <v>108.84000000000005</v>
      </c>
      <c r="I31" s="8"/>
    </row>
    <row r="32" spans="1:12" x14ac:dyDescent="0.25">
      <c r="E32" s="57" t="s">
        <v>45</v>
      </c>
    </row>
  </sheetData>
  <sheetProtection sheet="1" objects="1" scenarios="1"/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Churchill Twp</vt:lpstr>
      <vt:lpstr>Cumming Twp</vt:lpstr>
      <vt:lpstr>Edwards Twp</vt:lpstr>
      <vt:lpstr>Foster Twp</vt:lpstr>
      <vt:lpstr>Goodar Twp</vt:lpstr>
      <vt:lpstr>Hill Twp</vt:lpstr>
      <vt:lpstr>Horton Twp</vt:lpstr>
      <vt:lpstr>Klacking Twp</vt:lpstr>
      <vt:lpstr>Logan Twp</vt:lpstr>
      <vt:lpstr>Mills Twp</vt:lpstr>
      <vt:lpstr>Ogemaw Twp</vt:lpstr>
      <vt:lpstr>Richland Twp</vt:lpstr>
      <vt:lpstr>Rose Twp</vt:lpstr>
      <vt:lpstr>WB twp</vt:lpstr>
      <vt:lpstr>West Branch Twp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Simmons</dc:creator>
  <cp:lastModifiedBy>Tom Spencer</cp:lastModifiedBy>
  <cp:lastPrinted>2024-02-09T02:15:41Z</cp:lastPrinted>
  <dcterms:created xsi:type="dcterms:W3CDTF">2016-10-18T00:25:09Z</dcterms:created>
  <dcterms:modified xsi:type="dcterms:W3CDTF">2024-04-08T15:49:43Z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2024-02-28T13:09:31Z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777fa899-4949-4a8b-9f36-5ee2ba299cca</vt:lpwstr>
  </property>
  <property fmtid="{D5CDD505-2E9C-101B-9397-08002B2CF9AE}" pid="7" name="MSIP_Label_defa4170-0d19-0005-0004-bc88714345d2_ActionId">
    <vt:lpwstr>f976b550-e602-477a-89f3-5a869148c7d2</vt:lpwstr>
  </property>
  <property fmtid="{D5CDD505-2E9C-101B-9397-08002B2CF9AE}" pid="8" name="MSIP_Label_defa4170-0d19-0005-0004-bc88714345d2_ContentBits">
    <vt:lpwstr>0</vt:lpwstr>
  </property>
</Properties>
</file>